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1" i="1" l="1"/>
  <c r="E31" i="1"/>
  <c r="H12" i="1"/>
  <c r="H6" i="1"/>
  <c r="H25" i="1"/>
  <c r="H41" i="1" l="1"/>
  <c r="E36" i="1"/>
  <c r="E28" i="1"/>
  <c r="E26" i="1"/>
  <c r="E18" i="1"/>
  <c r="D12" i="1"/>
  <c r="E35" i="1"/>
  <c r="D19" i="1"/>
  <c r="D31" i="1"/>
  <c r="D41" i="1" s="1"/>
  <c r="E17" i="1"/>
  <c r="F25" i="1"/>
  <c r="F41" i="1" s="1"/>
  <c r="E38" i="1"/>
  <c r="E37" i="1" l="1"/>
  <c r="E30" i="1"/>
  <c r="E14" i="1"/>
  <c r="E15" i="1"/>
  <c r="E16" i="1"/>
  <c r="E20" i="1"/>
  <c r="E19" i="1" s="1"/>
  <c r="E10" i="1"/>
  <c r="E9" i="1"/>
  <c r="E8" i="1"/>
  <c r="E21" i="1"/>
  <c r="D25" i="1" l="1"/>
  <c r="G31" i="1" l="1"/>
  <c r="G25" i="1"/>
  <c r="E27" i="1"/>
  <c r="E25" i="1" l="1"/>
  <c r="G12" i="1"/>
  <c r="E12" i="1"/>
  <c r="E11" i="1"/>
  <c r="G6" i="1"/>
  <c r="D6" i="1"/>
  <c r="G36" i="1" l="1"/>
  <c r="G39" i="1"/>
  <c r="G42" i="1" s="1"/>
  <c r="E6" i="1"/>
  <c r="E41" i="1" s="1"/>
</calcChain>
</file>

<file path=xl/sharedStrings.xml><?xml version="1.0" encoding="utf-8"?>
<sst xmlns="http://schemas.openxmlformats.org/spreadsheetml/2006/main" count="76" uniqueCount="49">
  <si>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</si>
  <si>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</si>
  <si>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</si>
  <si>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</si>
  <si>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</si>
  <si>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</si>
  <si>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</si>
  <si>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</si>
  <si>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</si>
  <si>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</si>
  <si>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</si>
  <si>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</si>
  <si>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</si>
  <si>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съем показаний индив.приб.учета</t>
  </si>
  <si>
    <t>Вывоз мусора</t>
  </si>
  <si>
    <t>услуги сторонней организации</t>
  </si>
  <si>
    <t>зарплата обслуж.перс с отчислен.</t>
  </si>
  <si>
    <t xml:space="preserve"> руб.</t>
  </si>
  <si>
    <t>инвентарь,сантехматер.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</si>
  <si>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</si>
  <si>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</si>
  <si>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</si>
  <si>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</si>
  <si>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</si>
  <si>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за 2016год</t>
  </si>
  <si>
    <t>инвентарь хозматер.</t>
  </si>
  <si>
    <t>Обслуживание УУТЭ</t>
  </si>
  <si>
    <t>2016г</t>
  </si>
  <si>
    <t>Факт за</t>
  </si>
  <si>
    <t>План</t>
  </si>
  <si>
    <t>Тариф 2017</t>
  </si>
  <si>
    <t>ОТЧЕТ ПО СТАТЬЕ " Содержание и ремонт жилья"</t>
  </si>
  <si>
    <t>ж.д.по ул.Беляева 20</t>
  </si>
  <si>
    <t>благоустр.и озеленение,</t>
  </si>
  <si>
    <t>Оплата труда по уборке территории</t>
  </si>
  <si>
    <t>Ремонт мусорного жбана</t>
  </si>
  <si>
    <t>дезобработка</t>
  </si>
  <si>
    <t>Обслуживание лифта,страхование,техосвид</t>
  </si>
  <si>
    <t>Содержание и обслуживание мусоропровода</t>
  </si>
  <si>
    <t>Текущий ремонт</t>
  </si>
  <si>
    <t>инвен.х/матер.-906элматер-6081,8</t>
  </si>
  <si>
    <t>Оплата труда по уборке МОП</t>
  </si>
  <si>
    <t>чистка кан.5000.,под.отоп.сез66543,гидроопр1475</t>
  </si>
  <si>
    <t>зарпл.перс.185427,26 сайт-5298,14общехоз</t>
  </si>
  <si>
    <t>изгот. ключ.330,замки-240</t>
  </si>
  <si>
    <t>усл банк 6616почт-11623аренда12000ккм-3133,35</t>
  </si>
  <si>
    <t>услуги ркц ,паспортиста</t>
  </si>
  <si>
    <t>на 2017год</t>
  </si>
  <si>
    <t>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</si>
</sst>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sz val="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6" fillId="0" borderId="6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5" fillId="0" borderId="5" xfId="0" applyFont="1" applyBorder="1"/>
    <xf numFmtId="2" fontId="4" fillId="0" borderId="5" xfId="0" applyNumberFormat="1" applyFont="1" applyBorder="1"/>
    <xf numFmtId="0" fontId="4" fillId="0" borderId="13" xfId="0" applyFont="1" applyBorder="1"/>
    <xf numFmtId="2" fontId="5" fillId="0" borderId="2" xfId="0" applyNumberFormat="1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3" xfId="0" applyFont="1" applyBorder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workbookViewId="0">
      <selection activeCell="K8" sqref="K8"/>
    </sheetView>
  </sheetViews>
  <sheetFormatPr defaultRowHeight="13.2" x14ac:dyDescent="0.25"/>
  <cols>
    <col min="1" max="1" width="5.88671875" customWidth="1"/>
    <col min="2" max="2" width="42" customWidth="1"/>
    <col min="3" max="3" width="11.21875" customWidth="1"/>
    <col min="4" max="4" width="10.33203125" customWidth="1"/>
    <col min="5" max="5" width="11.6640625" customWidth="1"/>
    <col min="6" max="6" width="10.33203125" customWidth="1"/>
    <col min="7" max="7" width="10.6640625" hidden="1" customWidth="1"/>
    <col min="8" max="8" width="11.88671875" hidden="1" customWidth="1"/>
  </cols>
  <sheetData>
    <row r="1" spans="1:8" ht="15" x14ac:dyDescent="0.25">
      <c r="A1" s="33"/>
      <c r="B1" s="33" t="s">
        <v>31</v>
      </c>
      <c r="C1" s="33"/>
      <c r="D1" s="33" t="s">
        <v>22</v>
      </c>
      <c r="E1" s="2" t="s">
        <v>24</v>
      </c>
      <c r="G1" s="2"/>
      <c r="H1" s="8"/>
    </row>
    <row r="2" spans="1:8" ht="15" x14ac:dyDescent="0.25">
      <c r="A2" s="1"/>
      <c r="B2" s="2" t="s">
        <v>32</v>
      </c>
      <c r="C2" s="2"/>
      <c r="E2" s="2"/>
      <c r="F2" s="2"/>
      <c r="G2" s="2"/>
      <c r="H2" s="8"/>
    </row>
    <row r="3" spans="1:8" ht="15.6" thickBot="1" x14ac:dyDescent="0.3">
      <c r="A3" s="1"/>
      <c r="B3" s="1"/>
      <c r="D3" s="1"/>
      <c r="E3" s="56">
        <v>4061.4</v>
      </c>
      <c r="F3" s="1"/>
      <c r="G3" s="1">
        <v>9318.4</v>
      </c>
    </row>
    <row r="4" spans="1:8" ht="13.8" x14ac:dyDescent="0.25">
      <c r="A4" s="10" t="s">
        <v>0</v>
      </c>
      <c r="B4" s="3" t="s">
        <v>2</v>
      </c>
      <c r="C4" s="10" t="s">
        <v>4</v>
      </c>
      <c r="D4" s="39" t="s">
        <v>28</v>
      </c>
      <c r="E4" s="39" t="s">
        <v>23</v>
      </c>
      <c r="F4" s="39" t="s">
        <v>48</v>
      </c>
      <c r="G4" s="39" t="s">
        <v>30</v>
      </c>
      <c r="H4" s="39" t="s">
        <v>29</v>
      </c>
    </row>
    <row r="5" spans="1:8" ht="23.25" customHeight="1" thickBot="1" x14ac:dyDescent="0.3">
      <c r="A5" s="4"/>
      <c r="B5" s="9"/>
      <c r="C5" s="11" t="s">
        <v>3</v>
      </c>
      <c r="D5" s="38" t="s">
        <v>27</v>
      </c>
      <c r="E5" s="38" t="s">
        <v>1</v>
      </c>
      <c r="F5" s="38" t="s">
        <v>1</v>
      </c>
      <c r="G5" s="38" t="s">
        <v>1</v>
      </c>
      <c r="H5" s="38" t="s">
        <v>47</v>
      </c>
    </row>
    <row r="6" spans="1:8" x14ac:dyDescent="0.25">
      <c r="A6" s="17">
        <v>1</v>
      </c>
      <c r="B6" s="18" t="s">
        <v>20</v>
      </c>
      <c r="C6" s="26" t="s">
        <v>9</v>
      </c>
      <c r="D6" s="18">
        <f>D8+D9+D10+D11</f>
        <v>73656.92</v>
      </c>
      <c r="E6" s="40">
        <f>E8+E9+E10+E11</f>
        <v>1.5113203985489403</v>
      </c>
      <c r="F6" s="18">
        <v>1.26</v>
      </c>
      <c r="G6" s="40">
        <f>G8+G9+G10+G11</f>
        <v>2.0100000000000002</v>
      </c>
      <c r="H6" s="18">
        <f>H8+H9+H10</f>
        <v>1.63</v>
      </c>
    </row>
    <row r="7" spans="1:8" ht="10.8" customHeight="1" thickBot="1" x14ac:dyDescent="0.3">
      <c r="A7" s="19"/>
      <c r="B7" s="20"/>
      <c r="C7" s="27"/>
      <c r="D7" s="20"/>
      <c r="E7" s="42"/>
      <c r="F7" s="20"/>
      <c r="G7" s="20"/>
      <c r="H7" s="20"/>
    </row>
    <row r="8" spans="1:8" ht="18" customHeight="1" x14ac:dyDescent="0.25">
      <c r="A8" s="14"/>
      <c r="B8" s="15" t="s">
        <v>34</v>
      </c>
      <c r="C8" s="16" t="s">
        <v>9</v>
      </c>
      <c r="D8" s="15">
        <v>62263.6</v>
      </c>
      <c r="E8" s="41">
        <f>D8/E3/12</f>
        <v>1.2775479719636906</v>
      </c>
      <c r="F8" s="15"/>
      <c r="G8" s="15">
        <v>1.82</v>
      </c>
      <c r="H8" s="15">
        <v>1.41</v>
      </c>
    </row>
    <row r="9" spans="1:8" ht="18" customHeight="1" x14ac:dyDescent="0.25">
      <c r="A9" s="14"/>
      <c r="B9" s="15" t="s">
        <v>33</v>
      </c>
      <c r="C9" s="16"/>
      <c r="D9" s="15">
        <v>10601.7</v>
      </c>
      <c r="E9" s="41">
        <f>D9/E3/12</f>
        <v>0.21752966957206876</v>
      </c>
      <c r="F9" s="15"/>
      <c r="G9" s="15">
        <v>0.05</v>
      </c>
      <c r="H9" s="15">
        <v>0.2</v>
      </c>
    </row>
    <row r="10" spans="1:8" ht="17.399999999999999" customHeight="1" thickBot="1" x14ac:dyDescent="0.3">
      <c r="A10" s="14"/>
      <c r="B10" s="15" t="s">
        <v>25</v>
      </c>
      <c r="C10" s="16" t="s">
        <v>9</v>
      </c>
      <c r="D10" s="15">
        <v>791.62</v>
      </c>
      <c r="E10" s="41">
        <f>D10/E3/12</f>
        <v>1.6242757013181005E-2</v>
      </c>
      <c r="F10" s="15"/>
      <c r="G10" s="15">
        <v>0.04</v>
      </c>
      <c r="H10" s="15">
        <v>0.02</v>
      </c>
    </row>
    <row r="11" spans="1:8" ht="18" hidden="1" customHeight="1" thickBot="1" x14ac:dyDescent="0.3">
      <c r="A11" s="14"/>
      <c r="B11" s="15"/>
      <c r="C11" s="16" t="s">
        <v>9</v>
      </c>
      <c r="D11" s="15"/>
      <c r="E11" s="41">
        <f>D11/12/G3</f>
        <v>0</v>
      </c>
      <c r="F11" s="15"/>
      <c r="G11" s="15">
        <v>0.1</v>
      </c>
      <c r="H11" s="15"/>
    </row>
    <row r="12" spans="1:8" x14ac:dyDescent="0.25">
      <c r="A12" s="18">
        <v>2</v>
      </c>
      <c r="B12" s="18" t="s">
        <v>6</v>
      </c>
      <c r="C12" s="25" t="s">
        <v>9</v>
      </c>
      <c r="D12" s="18">
        <f>D14+D15+D16+D17+D18</f>
        <v>162874.75</v>
      </c>
      <c r="E12" s="40">
        <f>E14+E15+E16+E17+E18</f>
        <v>3.188119900115336</v>
      </c>
      <c r="F12" s="18">
        <v>0.6</v>
      </c>
      <c r="G12" s="18">
        <f>G14+G15+G16+G17</f>
        <v>3.8899999999999997</v>
      </c>
      <c r="H12" s="18">
        <f>H14+H15+H16+H17+H18</f>
        <v>3.26</v>
      </c>
    </row>
    <row r="13" spans="1:8" ht="15" customHeight="1" thickBot="1" x14ac:dyDescent="0.3">
      <c r="A13" s="20"/>
      <c r="B13" s="20" t="s">
        <v>5</v>
      </c>
      <c r="C13" s="28"/>
      <c r="D13" s="20"/>
      <c r="E13" s="42"/>
      <c r="F13" s="20"/>
      <c r="G13" s="20"/>
      <c r="H13" s="20"/>
    </row>
    <row r="14" spans="1:8" ht="20.25" customHeight="1" x14ac:dyDescent="0.25">
      <c r="A14" s="7"/>
      <c r="B14" s="15" t="s">
        <v>41</v>
      </c>
      <c r="C14" s="15" t="s">
        <v>11</v>
      </c>
      <c r="D14" s="15">
        <v>90415.65</v>
      </c>
      <c r="E14" s="41">
        <f>D14/E3/12</f>
        <v>1.8551823262914267</v>
      </c>
      <c r="F14" s="15"/>
      <c r="G14" s="15">
        <v>2.5299999999999998</v>
      </c>
      <c r="H14" s="15">
        <v>2.0499999999999998</v>
      </c>
    </row>
    <row r="15" spans="1:8" ht="20.25" customHeight="1" x14ac:dyDescent="0.25">
      <c r="A15" s="7"/>
      <c r="B15" s="15" t="s">
        <v>40</v>
      </c>
      <c r="C15" s="15" t="s">
        <v>11</v>
      </c>
      <c r="D15" s="15">
        <v>6987.8</v>
      </c>
      <c r="E15" s="41">
        <f>D15/E3/12</f>
        <v>0.14337830961409037</v>
      </c>
      <c r="F15" s="15"/>
      <c r="G15" s="15">
        <v>0.1</v>
      </c>
      <c r="H15" s="15">
        <v>0.1</v>
      </c>
    </row>
    <row r="16" spans="1:8" ht="20.25" customHeight="1" x14ac:dyDescent="0.25">
      <c r="A16" s="7"/>
      <c r="B16" s="15" t="s">
        <v>36</v>
      </c>
      <c r="C16" s="15" t="s">
        <v>11</v>
      </c>
      <c r="D16" s="15">
        <v>8741.2999999999993</v>
      </c>
      <c r="E16" s="41">
        <f>D16/E3/12</f>
        <v>0.17935728238210139</v>
      </c>
      <c r="F16" s="15"/>
      <c r="G16" s="15">
        <v>0.06</v>
      </c>
      <c r="H16" s="15">
        <v>0.1</v>
      </c>
    </row>
    <row r="17" spans="1:8" ht="20.25" customHeight="1" x14ac:dyDescent="0.25">
      <c r="A17" s="7"/>
      <c r="B17" s="15" t="s">
        <v>13</v>
      </c>
      <c r="C17" s="15" t="s">
        <v>11</v>
      </c>
      <c r="D17" s="15">
        <v>56160</v>
      </c>
      <c r="E17" s="41">
        <f>D17/4687/12</f>
        <v>0.99850650736078517</v>
      </c>
      <c r="F17" s="15"/>
      <c r="G17" s="15">
        <v>1.2</v>
      </c>
      <c r="H17" s="15">
        <v>1</v>
      </c>
    </row>
    <row r="18" spans="1:8" ht="20.25" customHeight="1" thickBot="1" x14ac:dyDescent="0.3">
      <c r="A18" s="11"/>
      <c r="B18" s="21" t="s">
        <v>44</v>
      </c>
      <c r="C18" s="21" t="s">
        <v>11</v>
      </c>
      <c r="D18" s="21">
        <v>570</v>
      </c>
      <c r="E18" s="52">
        <f>D18/E3/12</f>
        <v>1.1695474466932585E-2</v>
      </c>
      <c r="F18" s="21"/>
      <c r="G18" s="21"/>
      <c r="H18" s="21">
        <v>0.01</v>
      </c>
    </row>
    <row r="19" spans="1:8" ht="25.8" customHeight="1" thickBot="1" x14ac:dyDescent="0.3">
      <c r="A19" s="35">
        <v>3</v>
      </c>
      <c r="B19" s="13" t="s">
        <v>14</v>
      </c>
      <c r="C19" s="36" t="s">
        <v>9</v>
      </c>
      <c r="D19" s="13">
        <f>D21+D20</f>
        <v>115208.08</v>
      </c>
      <c r="E19" s="44">
        <f>E21+E22+E20</f>
        <v>2.3638827333760117</v>
      </c>
      <c r="F19" s="13">
        <v>1.99</v>
      </c>
      <c r="G19" s="13">
        <v>2.73</v>
      </c>
      <c r="H19" s="13">
        <v>2.25</v>
      </c>
    </row>
    <row r="20" spans="1:8" ht="25.8" customHeight="1" x14ac:dyDescent="0.25">
      <c r="A20" s="23"/>
      <c r="B20" s="15" t="s">
        <v>35</v>
      </c>
      <c r="C20" s="32" t="s">
        <v>11</v>
      </c>
      <c r="D20" s="37">
        <v>5496.19</v>
      </c>
      <c r="E20" s="45">
        <f>D20/E3/12</f>
        <v>0.11277289440422843</v>
      </c>
      <c r="F20" s="22"/>
      <c r="G20" s="22"/>
      <c r="H20" s="22"/>
    </row>
    <row r="21" spans="1:8" ht="25.8" customHeight="1" x14ac:dyDescent="0.25">
      <c r="A21" s="23"/>
      <c r="B21" s="15" t="s">
        <v>15</v>
      </c>
      <c r="C21" s="32" t="s">
        <v>11</v>
      </c>
      <c r="D21" s="15">
        <v>109711.89</v>
      </c>
      <c r="E21" s="41">
        <f>D21/E3/12</f>
        <v>2.2511098389717832</v>
      </c>
      <c r="F21" s="15"/>
      <c r="G21" s="15">
        <v>2.2000000000000002</v>
      </c>
      <c r="H21" s="15">
        <v>2.25</v>
      </c>
    </row>
    <row r="22" spans="1:8" ht="0.6" customHeight="1" thickBot="1" x14ac:dyDescent="0.3">
      <c r="A22" s="14"/>
      <c r="B22" s="15"/>
      <c r="C22" s="32" t="s">
        <v>9</v>
      </c>
      <c r="D22" s="15"/>
      <c r="E22" s="41"/>
      <c r="F22" s="15"/>
      <c r="G22" s="15">
        <v>0.12</v>
      </c>
      <c r="H22" s="15"/>
    </row>
    <row r="23" spans="1:8" x14ac:dyDescent="0.25">
      <c r="A23" s="18">
        <v>4</v>
      </c>
      <c r="B23" s="22" t="s">
        <v>7</v>
      </c>
      <c r="C23" s="25" t="s">
        <v>9</v>
      </c>
      <c r="D23" s="18"/>
      <c r="E23" s="40"/>
      <c r="F23" s="18"/>
      <c r="G23" s="18"/>
      <c r="H23" s="18"/>
    </row>
    <row r="24" spans="1:8" x14ac:dyDescent="0.25">
      <c r="A24" s="22"/>
      <c r="B24" s="22" t="s">
        <v>8</v>
      </c>
      <c r="C24" s="24"/>
      <c r="D24" s="22"/>
      <c r="E24" s="45"/>
      <c r="F24" s="22"/>
      <c r="G24" s="22"/>
      <c r="H24" s="22"/>
    </row>
    <row r="25" spans="1:8" ht="13.8" thickBot="1" x14ac:dyDescent="0.3">
      <c r="A25" s="20"/>
      <c r="B25" s="20" t="s">
        <v>21</v>
      </c>
      <c r="C25" s="24"/>
      <c r="D25" s="20">
        <f>D26+D27+D28+D30+D29</f>
        <v>200285.28</v>
      </c>
      <c r="E25" s="42">
        <f>E26+E27+E28+E29+E30</f>
        <v>4.1095287339341118</v>
      </c>
      <c r="F25" s="20">
        <f>F26+F28+F30</f>
        <v>1.2</v>
      </c>
      <c r="G25" s="20">
        <f>G26+G27+G28+G30</f>
        <v>3.18</v>
      </c>
      <c r="H25" s="20">
        <f>H26+H28+H30</f>
        <v>3.82</v>
      </c>
    </row>
    <row r="26" spans="1:8" ht="20.399999999999999" customHeight="1" x14ac:dyDescent="0.25">
      <c r="A26" s="29"/>
      <c r="B26" s="31" t="s">
        <v>16</v>
      </c>
      <c r="C26" s="30" t="s">
        <v>11</v>
      </c>
      <c r="D26" s="15">
        <v>118499.07</v>
      </c>
      <c r="E26" s="41">
        <f>D26/E3/12</f>
        <v>2.4314085044565914</v>
      </c>
      <c r="F26" s="15">
        <v>0.88</v>
      </c>
      <c r="G26" s="15">
        <v>2.08</v>
      </c>
      <c r="H26" s="15">
        <v>2.67</v>
      </c>
    </row>
    <row r="27" spans="1:8" ht="0.6" customHeight="1" x14ac:dyDescent="0.25">
      <c r="A27" s="29"/>
      <c r="B27" s="29"/>
      <c r="C27" s="15" t="s">
        <v>11</v>
      </c>
      <c r="D27" s="7"/>
      <c r="E27" s="46">
        <f>D27/12/G3</f>
        <v>0</v>
      </c>
      <c r="F27" s="7"/>
      <c r="G27" s="7">
        <v>0.5</v>
      </c>
      <c r="H27" s="7"/>
    </row>
    <row r="28" spans="1:8" ht="18" customHeight="1" x14ac:dyDescent="0.25">
      <c r="A28" s="29"/>
      <c r="B28" s="29" t="s">
        <v>42</v>
      </c>
      <c r="C28" s="15" t="s">
        <v>11</v>
      </c>
      <c r="D28" s="7">
        <v>73018.399999999994</v>
      </c>
      <c r="E28" s="46">
        <f>D28/E3/12</f>
        <v>1.498219004940825</v>
      </c>
      <c r="F28" s="7">
        <v>0.17</v>
      </c>
      <c r="G28" s="7">
        <v>0.5</v>
      </c>
      <c r="H28" s="7">
        <v>1</v>
      </c>
    </row>
    <row r="29" spans="1:8" ht="1.2" hidden="1" customHeight="1" x14ac:dyDescent="0.25">
      <c r="A29" s="29"/>
      <c r="B29" s="29"/>
      <c r="C29" s="15" t="s">
        <v>9</v>
      </c>
      <c r="D29" s="7"/>
      <c r="E29" s="46"/>
      <c r="F29" s="7"/>
      <c r="G29" s="7"/>
      <c r="H29" s="7"/>
    </row>
    <row r="30" spans="1:8" ht="21" customHeight="1" thickBot="1" x14ac:dyDescent="0.3">
      <c r="A30" s="29"/>
      <c r="B30" s="6" t="s">
        <v>18</v>
      </c>
      <c r="C30" s="21" t="s">
        <v>17</v>
      </c>
      <c r="D30" s="7">
        <v>8767.81</v>
      </c>
      <c r="E30" s="46">
        <f>D30/E3/12</f>
        <v>0.17990122453669508</v>
      </c>
      <c r="F30" s="7">
        <v>0.15</v>
      </c>
      <c r="G30" s="7">
        <v>0.1</v>
      </c>
      <c r="H30" s="7">
        <v>0.15</v>
      </c>
    </row>
    <row r="31" spans="1:8" ht="23.4" customHeight="1" thickBot="1" x14ac:dyDescent="0.3">
      <c r="A31" s="13">
        <v>5</v>
      </c>
      <c r="B31" s="13" t="s">
        <v>12</v>
      </c>
      <c r="C31" s="32" t="s">
        <v>9</v>
      </c>
      <c r="D31" s="18">
        <f>D32+D34+D33</f>
        <v>375910.18</v>
      </c>
      <c r="E31" s="40">
        <f>E32+E33+E34</f>
        <v>6.68</v>
      </c>
      <c r="F31" s="18">
        <v>4</v>
      </c>
      <c r="G31" s="18">
        <f>G32+G33+G34</f>
        <v>6.87</v>
      </c>
      <c r="H31" s="18">
        <f>H32+H33+H34</f>
        <v>6.7</v>
      </c>
    </row>
    <row r="32" spans="1:8" ht="22.2" customHeight="1" x14ac:dyDescent="0.25">
      <c r="A32" s="5"/>
      <c r="B32" s="53" t="s">
        <v>43</v>
      </c>
      <c r="C32" s="30" t="s">
        <v>11</v>
      </c>
      <c r="D32" s="10">
        <v>204251.47</v>
      </c>
      <c r="E32" s="47">
        <v>3.63</v>
      </c>
      <c r="F32" s="10"/>
      <c r="G32" s="10">
        <v>3</v>
      </c>
      <c r="H32" s="10">
        <v>3.6</v>
      </c>
    </row>
    <row r="33" spans="1:8" ht="22.2" customHeight="1" x14ac:dyDescent="0.25">
      <c r="A33" s="5"/>
      <c r="B33" s="54" t="s">
        <v>45</v>
      </c>
      <c r="C33" s="15"/>
      <c r="D33" s="7">
        <v>33372.32</v>
      </c>
      <c r="E33" s="46">
        <v>0.59</v>
      </c>
      <c r="F33" s="7"/>
      <c r="G33" s="7">
        <v>1.2</v>
      </c>
      <c r="H33" s="7">
        <v>0.6</v>
      </c>
    </row>
    <row r="34" spans="1:8" ht="18.600000000000001" customHeight="1" thickBot="1" x14ac:dyDescent="0.3">
      <c r="A34" s="5"/>
      <c r="B34" s="55" t="s">
        <v>46</v>
      </c>
      <c r="C34" s="15" t="s">
        <v>11</v>
      </c>
      <c r="D34" s="7">
        <v>138286.39000000001</v>
      </c>
      <c r="E34" s="46">
        <v>2.46</v>
      </c>
      <c r="F34" s="7"/>
      <c r="G34" s="7">
        <v>2.67</v>
      </c>
      <c r="H34" s="7">
        <v>2.5</v>
      </c>
    </row>
    <row r="35" spans="1:8" ht="24.6" customHeight="1" thickBot="1" x14ac:dyDescent="0.3">
      <c r="A35" s="13">
        <v>6</v>
      </c>
      <c r="B35" s="13" t="s">
        <v>37</v>
      </c>
      <c r="C35" s="13" t="s">
        <v>9</v>
      </c>
      <c r="D35" s="13">
        <v>186995.97</v>
      </c>
      <c r="E35" s="44">
        <f>D35/E3/12</f>
        <v>3.83685367114788</v>
      </c>
      <c r="F35" s="13">
        <v>3.03</v>
      </c>
      <c r="G35" s="13">
        <v>3.63</v>
      </c>
      <c r="H35" s="13">
        <v>3.63</v>
      </c>
    </row>
    <row r="36" spans="1:8" ht="26.4" customHeight="1" thickBot="1" x14ac:dyDescent="0.3">
      <c r="A36" s="13">
        <v>7</v>
      </c>
      <c r="B36" s="13" t="s">
        <v>39</v>
      </c>
      <c r="C36" s="34" t="s">
        <v>9</v>
      </c>
      <c r="D36" s="13">
        <v>15134.2</v>
      </c>
      <c r="E36" s="44">
        <f>D36/E3/12</f>
        <v>0.31052920996044059</v>
      </c>
      <c r="F36" s="13">
        <v>3.6</v>
      </c>
      <c r="G36" s="13">
        <f>G6+G12+G19+G25+G31+G35</f>
        <v>22.31</v>
      </c>
      <c r="H36" s="13">
        <v>3.6</v>
      </c>
    </row>
    <row r="37" spans="1:8" ht="13.8" thickBot="1" x14ac:dyDescent="0.3">
      <c r="A37" s="35">
        <v>8</v>
      </c>
      <c r="B37" s="22" t="s">
        <v>26</v>
      </c>
      <c r="C37" s="49"/>
      <c r="D37" s="13">
        <v>16500</v>
      </c>
      <c r="E37" s="50">
        <f>D37/E3/12</f>
        <v>0.33855320825331164</v>
      </c>
      <c r="F37" s="13">
        <v>0.64</v>
      </c>
      <c r="G37" s="51">
        <v>0.3</v>
      </c>
      <c r="H37" s="13">
        <v>0.34</v>
      </c>
    </row>
    <row r="38" spans="1:8" ht="13.8" thickBot="1" x14ac:dyDescent="0.3">
      <c r="A38" s="13">
        <v>9</v>
      </c>
      <c r="B38" s="13" t="s">
        <v>38</v>
      </c>
      <c r="C38" s="36" t="s">
        <v>9</v>
      </c>
      <c r="D38" s="34">
        <v>127351.9</v>
      </c>
      <c r="E38" s="43">
        <f>D38/E3/12</f>
        <v>2.6130542013427225</v>
      </c>
      <c r="F38" s="34">
        <v>0.98</v>
      </c>
      <c r="G38" s="34">
        <v>0.43</v>
      </c>
      <c r="H38" s="34">
        <v>2.87</v>
      </c>
    </row>
    <row r="39" spans="1:8" ht="22.5" customHeight="1" thickBot="1" x14ac:dyDescent="0.3">
      <c r="A39" s="13">
        <v>10</v>
      </c>
      <c r="B39" s="13" t="s">
        <v>19</v>
      </c>
      <c r="C39" s="34" t="s">
        <v>11</v>
      </c>
      <c r="D39" s="13"/>
      <c r="E39" s="44"/>
      <c r="F39" s="13">
        <v>1</v>
      </c>
      <c r="G39" s="44">
        <f>G6+G12+G19+G25+G31+G35+G37+G38</f>
        <v>23.04</v>
      </c>
      <c r="H39" s="13">
        <v>0.5</v>
      </c>
    </row>
    <row r="40" spans="1:8" ht="21" customHeight="1" thickBot="1" x14ac:dyDescent="0.3">
      <c r="A40" s="20"/>
      <c r="B40" s="20"/>
      <c r="C40" s="28"/>
      <c r="D40" s="20"/>
      <c r="E40" s="42"/>
      <c r="F40" s="20"/>
      <c r="G40" s="20">
        <v>0.68</v>
      </c>
      <c r="H40" s="20"/>
    </row>
    <row r="41" spans="1:8" ht="21" customHeight="1" thickBot="1" x14ac:dyDescent="0.3">
      <c r="A41" s="13">
        <v>11</v>
      </c>
      <c r="B41" s="12" t="s">
        <v>10</v>
      </c>
      <c r="C41" s="34" t="s">
        <v>11</v>
      </c>
      <c r="D41" s="13">
        <f>D6+D12+D19+D25+D31+D35+D36+D37+D38+D39</f>
        <v>1273917.2799999998</v>
      </c>
      <c r="E41" s="44">
        <f>E6+E12+E19+E25+E31+E35+E36+E37+E38+E39</f>
        <v>24.951842056678753</v>
      </c>
      <c r="F41" s="13">
        <f>F6+F12+F19+F25+F31+F35+F36+F37+F38+F39</f>
        <v>18.3</v>
      </c>
      <c r="G41" s="13">
        <v>0.3</v>
      </c>
      <c r="H41" s="13">
        <f>H6+H12+H19+H25+H31+H35+H36+H37+H38+H39</f>
        <v>28.6</v>
      </c>
    </row>
    <row r="42" spans="1:8" ht="30" customHeight="1" thickBot="1" x14ac:dyDescent="0.3">
      <c r="A42" s="13"/>
      <c r="B42" s="12"/>
      <c r="C42" s="34"/>
      <c r="D42" s="13"/>
      <c r="E42" s="44"/>
      <c r="F42" s="13"/>
      <c r="G42" s="44">
        <f>G39+G40+G41</f>
        <v>24.02</v>
      </c>
      <c r="H42" s="13"/>
    </row>
    <row r="43" spans="1:8" x14ac:dyDescent="0.25">
      <c r="E43" s="48"/>
    </row>
  </sheetData>
  <phoneticPr fontId="0" type="noConversion"/>
  <pageMargins left="0.25" right="0.25" top="0.75" bottom="0.75" header="0.3" footer="0.3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2017-03-23T09:12:17Z</cp:lastPrinted>
  <dcterms:created xsi:type="dcterms:W3CDTF">2011-07-12T11:42:04Z</dcterms:created>
  <dcterms:modified xsi:type="dcterms:W3CDTF">2017-03-24T12:20:33Z</dcterms:modified>
</cp:coreProperties>
</file>